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99\Public\★タイムス事業部\"/>
    </mc:Choice>
  </mc:AlternateContent>
  <xr:revisionPtr revIDLastSave="0" documentId="13_ncr:1_{A59788AB-4236-49AB-9C46-65DF65FD20DD}" xr6:coauthVersionLast="47" xr6:coauthVersionMax="47" xr10:uidLastSave="{00000000-0000-0000-0000-000000000000}"/>
  <bookViews>
    <workbookView xWindow="-120" yWindow="-120" windowWidth="19440" windowHeight="14880" xr2:uid="{B027211D-F101-4B2B-ABC9-0D19431193CA}"/>
  </bookViews>
  <sheets>
    <sheet name="申込書 (税込み) 11段" sheetId="5" r:id="rId1"/>
    <sheet name="Sheet1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8" i="5" l="1"/>
  <c r="F38" i="5" s="1"/>
  <c r="K21" i="5" s="1"/>
  <c r="M38" i="5"/>
  <c r="E38" i="5" s="1"/>
  <c r="L38" i="5"/>
  <c r="D38" i="5" s="1"/>
  <c r="M37" i="5"/>
  <c r="E37" i="5" s="1"/>
  <c r="L37" i="5"/>
  <c r="D37" i="5" s="1"/>
  <c r="M36" i="5"/>
  <c r="E36" i="5"/>
  <c r="D36" i="5"/>
  <c r="N35" i="5"/>
  <c r="F35" i="5" s="1"/>
  <c r="M35" i="5"/>
  <c r="E35" i="5" s="1"/>
  <c r="L35" i="5"/>
  <c r="D35" i="5"/>
  <c r="M34" i="5"/>
  <c r="E34" i="5" s="1"/>
  <c r="L34" i="5"/>
  <c r="D34" i="5" s="1"/>
  <c r="M33" i="5"/>
  <c r="E33" i="5" s="1"/>
  <c r="D33" i="5"/>
  <c r="L32" i="5"/>
  <c r="D32" i="5" s="1"/>
  <c r="F32" i="5"/>
  <c r="E32" i="5"/>
  <c r="N31" i="5"/>
  <c r="N37" i="5" s="1"/>
  <c r="F37" i="5" s="1"/>
  <c r="L31" i="5"/>
  <c r="D31" i="5" s="1"/>
  <c r="E31" i="5"/>
  <c r="N30" i="5"/>
  <c r="N33" i="5" s="1"/>
  <c r="F33" i="5" s="1"/>
  <c r="F30" i="5"/>
  <c r="E30" i="5"/>
  <c r="D30" i="5"/>
  <c r="C21" i="5"/>
  <c r="F22" i="5" s="1"/>
  <c r="F31" i="5" l="1"/>
  <c r="M22" i="5"/>
  <c r="N21" i="5"/>
  <c r="M21" i="5"/>
  <c r="N22" i="5"/>
  <c r="L21" i="5"/>
  <c r="L22" i="5"/>
  <c r="D21" i="5"/>
  <c r="E21" i="5"/>
  <c r="F21" i="5"/>
  <c r="D22" i="5"/>
  <c r="N36" i="5"/>
  <c r="F36" i="5" s="1"/>
  <c r="E22" i="5"/>
  <c r="N34" i="5"/>
  <c r="F34" i="5" s="1"/>
  <c r="F23" i="5" l="1"/>
  <c r="N23" i="5"/>
  <c r="F24" i="5"/>
  <c r="N24" i="5"/>
</calcChain>
</file>

<file path=xl/sharedStrings.xml><?xml version="1.0" encoding="utf-8"?>
<sst xmlns="http://schemas.openxmlformats.org/spreadsheetml/2006/main" count="109" uniqueCount="75">
  <si>
    <t>㈱エル・コ 行</t>
    <rPh sb="6" eb="7">
      <t>コウ</t>
    </rPh>
    <phoneticPr fontId="3"/>
  </si>
  <si>
    <t>登録番号：T2-2400-0100-1590</t>
    <rPh sb="0" eb="4">
      <t>トウロクバンゴウ</t>
    </rPh>
    <phoneticPr fontId="3"/>
  </si>
  <si>
    <t>Mail:times@l-co.co.jp</t>
    <phoneticPr fontId="3"/>
  </si>
  <si>
    <t>〒</t>
    <phoneticPr fontId="3"/>
  </si>
  <si>
    <t>住所：</t>
    <rPh sb="0" eb="2">
      <t>ジュウショ</t>
    </rPh>
    <phoneticPr fontId="3"/>
  </si>
  <si>
    <t>１．お支払い方法：現金・振込</t>
    <rPh sb="3" eb="5">
      <t>シハラ</t>
    </rPh>
    <rPh sb="6" eb="8">
      <t>ホウホウ</t>
    </rPh>
    <rPh sb="9" eb="11">
      <t>ゲンキン</t>
    </rPh>
    <phoneticPr fontId="3"/>
  </si>
  <si>
    <t>会社名：</t>
    <rPh sb="0" eb="3">
      <t>カイシャメイ</t>
    </rPh>
    <phoneticPr fontId="3"/>
  </si>
  <si>
    <t>２．請求書：  不要 ・ 必要  (発行月の前月末日締)</t>
    <rPh sb="2" eb="5">
      <t>セイキュウショ</t>
    </rPh>
    <rPh sb="8" eb="10">
      <t>フヨウ</t>
    </rPh>
    <rPh sb="13" eb="15">
      <t>ヒツヨウ</t>
    </rPh>
    <rPh sb="18" eb="21">
      <t>ハッコウツキ</t>
    </rPh>
    <rPh sb="22" eb="25">
      <t>ゼンゲツマツ</t>
    </rPh>
    <rPh sb="25" eb="26">
      <t>ニチ</t>
    </rPh>
    <rPh sb="26" eb="27">
      <t>シメ</t>
    </rPh>
    <phoneticPr fontId="3"/>
  </si>
  <si>
    <t>☎</t>
    <phoneticPr fontId="3"/>
  </si>
  <si>
    <t>３．お支払期日：発行月の末日までにお支払いください。</t>
    <rPh sb="3" eb="7">
      <t>シハライキジツ</t>
    </rPh>
    <rPh sb="8" eb="10">
      <t>ハッコウ</t>
    </rPh>
    <rPh sb="10" eb="11">
      <t>ツキ</t>
    </rPh>
    <rPh sb="12" eb="14">
      <t>マツジツ</t>
    </rPh>
    <rPh sb="18" eb="20">
      <t>シハラ</t>
    </rPh>
    <phoneticPr fontId="3"/>
  </si>
  <si>
    <t>email：</t>
    <phoneticPr fontId="3"/>
  </si>
  <si>
    <t>４．出精値引き：契約時、複数回数を事前に申し込みされたとき</t>
    <rPh sb="2" eb="4">
      <t>シュッセイ</t>
    </rPh>
    <rPh sb="4" eb="6">
      <t>ネビ</t>
    </rPh>
    <rPh sb="8" eb="11">
      <t>ケイヤクジ</t>
    </rPh>
    <rPh sb="12" eb="16">
      <t>フクスウカイスウ</t>
    </rPh>
    <rPh sb="17" eb="19">
      <t>ジゼン</t>
    </rPh>
    <rPh sb="20" eb="21">
      <t>モウ</t>
    </rPh>
    <rPh sb="22" eb="23">
      <t>コ</t>
    </rPh>
    <phoneticPr fontId="3"/>
  </si>
  <si>
    <t>２回目</t>
    <rPh sb="1" eb="3">
      <t>カイメ</t>
    </rPh>
    <phoneticPr fontId="3"/>
  </si>
  <si>
    <t>３回目</t>
    <rPh sb="1" eb="3">
      <t>カイメ</t>
    </rPh>
    <phoneticPr fontId="3"/>
  </si>
  <si>
    <t>４回目以上</t>
    <rPh sb="1" eb="3">
      <t>カイメ</t>
    </rPh>
    <rPh sb="3" eb="5">
      <t>イジョウ</t>
    </rPh>
    <phoneticPr fontId="3"/>
  </si>
  <si>
    <t>例１）題字横（掲載面／１面・終面）４回の場合</t>
    <rPh sb="0" eb="1">
      <t>レイ</t>
    </rPh>
    <rPh sb="18" eb="19">
      <t>カイ</t>
    </rPh>
    <rPh sb="20" eb="22">
      <t>バアイ</t>
    </rPh>
    <phoneticPr fontId="3"/>
  </si>
  <si>
    <t>個別お支払額</t>
    <rPh sb="0" eb="2">
      <t>コベツ</t>
    </rPh>
    <rPh sb="3" eb="6">
      <t>シハライガク</t>
    </rPh>
    <phoneticPr fontId="3"/>
  </si>
  <si>
    <t>例２）全３段（掲載面／１面・終面）４回の場合</t>
    <rPh sb="0" eb="1">
      <t>レイ</t>
    </rPh>
    <rPh sb="3" eb="4">
      <t>ゼン</t>
    </rPh>
    <rPh sb="5" eb="6">
      <t>ダン</t>
    </rPh>
    <rPh sb="18" eb="19">
      <t>カイ</t>
    </rPh>
    <rPh sb="20" eb="22">
      <t>バアイ</t>
    </rPh>
    <phoneticPr fontId="3"/>
  </si>
  <si>
    <t>個別お値引額</t>
    <rPh sb="0" eb="2">
      <t>コベツ</t>
    </rPh>
    <rPh sb="3" eb="5">
      <t>ネビキ</t>
    </rPh>
    <rPh sb="5" eb="6">
      <t>ガク</t>
    </rPh>
    <phoneticPr fontId="3"/>
  </si>
  <si>
    <t>総ご請求額</t>
    <rPh sb="0" eb="1">
      <t>ソウ</t>
    </rPh>
    <rPh sb="2" eb="5">
      <t>セイキュウガク</t>
    </rPh>
    <phoneticPr fontId="3"/>
  </si>
  <si>
    <t>総お値引額</t>
    <rPh sb="0" eb="1">
      <t>ソウ</t>
    </rPh>
    <rPh sb="2" eb="5">
      <t>ネビキガク</t>
    </rPh>
    <phoneticPr fontId="3"/>
  </si>
  <si>
    <t>※＝〇を記入</t>
    <rPh sb="4" eb="6">
      <t>キニュウ</t>
    </rPh>
    <phoneticPr fontId="3"/>
  </si>
  <si>
    <t>段組広告</t>
    <rPh sb="0" eb="2">
      <t>ダンクミ</t>
    </rPh>
    <rPh sb="2" eb="4">
      <t>コウコク</t>
    </rPh>
    <phoneticPr fontId="3"/>
  </si>
  <si>
    <r>
      <t>掲載面／</t>
    </r>
    <r>
      <rPr>
        <b/>
        <sz val="16"/>
        <color theme="1"/>
        <rFont val="游ゴシック"/>
        <family val="3"/>
        <charset val="128"/>
        <scheme val="minor"/>
      </rPr>
      <t>１面・終面</t>
    </r>
    <rPh sb="5" eb="6">
      <t>メン</t>
    </rPh>
    <rPh sb="7" eb="8">
      <t>シュウ</t>
    </rPh>
    <rPh sb="8" eb="9">
      <t>メン</t>
    </rPh>
    <phoneticPr fontId="3"/>
  </si>
  <si>
    <t>（消費税込み）</t>
    <rPh sb="1" eb="4">
      <t>ショウヒゼイ</t>
    </rPh>
    <rPh sb="4" eb="5">
      <t>コ</t>
    </rPh>
    <phoneticPr fontId="3"/>
  </si>
  <si>
    <r>
      <t>掲載面／</t>
    </r>
    <r>
      <rPr>
        <b/>
        <sz val="16"/>
        <color theme="1"/>
        <rFont val="游ゴシック"/>
        <family val="3"/>
        <charset val="128"/>
        <scheme val="minor"/>
      </rPr>
      <t>中面</t>
    </r>
    <rPh sb="4" eb="5">
      <t>ナカ</t>
    </rPh>
    <rPh sb="5" eb="6">
      <t>メン</t>
    </rPh>
    <phoneticPr fontId="3"/>
  </si>
  <si>
    <t>※</t>
    <phoneticPr fontId="3"/>
  </si>
  <si>
    <t>タイプ</t>
    <phoneticPr fontId="3"/>
  </si>
  <si>
    <t>高さ</t>
    <rPh sb="0" eb="1">
      <t>タカ</t>
    </rPh>
    <phoneticPr fontId="3"/>
  </si>
  <si>
    <t>横サイズ</t>
    <rPh sb="0" eb="1">
      <t>ヨコ</t>
    </rPh>
    <phoneticPr fontId="3"/>
  </si>
  <si>
    <t>料金</t>
    <rPh sb="0" eb="2">
      <t>リョウキン</t>
    </rPh>
    <phoneticPr fontId="3"/>
  </si>
  <si>
    <t>回</t>
    <rPh sb="0" eb="1">
      <t>カイ</t>
    </rPh>
    <phoneticPr fontId="3"/>
  </si>
  <si>
    <t>題字横</t>
    <rPh sb="0" eb="3">
      <t>ダイジヨコ</t>
    </rPh>
    <phoneticPr fontId="3"/>
  </si>
  <si>
    <t>1/3･２段</t>
    <rPh sb="5" eb="6">
      <t>ダン</t>
    </rPh>
    <phoneticPr fontId="3"/>
  </si>
  <si>
    <t>半２段</t>
    <rPh sb="0" eb="1">
      <t>ハン</t>
    </rPh>
    <rPh sb="2" eb="3">
      <t>ダン</t>
    </rPh>
    <phoneticPr fontId="3"/>
  </si>
  <si>
    <t>全２段</t>
    <rPh sb="0" eb="1">
      <t>ゼン</t>
    </rPh>
    <rPh sb="2" eb="3">
      <t>ダン</t>
    </rPh>
    <phoneticPr fontId="3"/>
  </si>
  <si>
    <r>
      <t>1/3･</t>
    </r>
    <r>
      <rPr>
        <sz val="16"/>
        <rFont val="游ゴシック"/>
        <family val="3"/>
        <charset val="128"/>
      </rPr>
      <t>３</t>
    </r>
    <r>
      <rPr>
        <sz val="16"/>
        <rFont val="游ゴシック"/>
        <family val="3"/>
        <charset val="128"/>
        <scheme val="minor"/>
      </rPr>
      <t>段</t>
    </r>
    <rPh sb="5" eb="6">
      <t>ダン</t>
    </rPh>
    <phoneticPr fontId="3"/>
  </si>
  <si>
    <t>半３段</t>
    <rPh sb="0" eb="1">
      <t>ハン</t>
    </rPh>
    <rPh sb="2" eb="3">
      <t>ダン</t>
    </rPh>
    <phoneticPr fontId="3"/>
  </si>
  <si>
    <t>全３段</t>
    <rPh sb="0" eb="1">
      <t>ゼン</t>
    </rPh>
    <rPh sb="2" eb="3">
      <t>ダン</t>
    </rPh>
    <phoneticPr fontId="3"/>
  </si>
  <si>
    <t>＿ ＿段</t>
    <rPh sb="3" eb="4">
      <t>ダン</t>
    </rPh>
    <phoneticPr fontId="3"/>
  </si>
  <si>
    <t>求人広告</t>
    <rPh sb="0" eb="4">
      <t>キュウジンコウコク</t>
    </rPh>
    <phoneticPr fontId="3"/>
  </si>
  <si>
    <t>企画広告</t>
    <rPh sb="0" eb="4">
      <t>キカクコウコク</t>
    </rPh>
    <phoneticPr fontId="3"/>
  </si>
  <si>
    <t>クーポン(大)</t>
    <rPh sb="5" eb="6">
      <t>ダイ</t>
    </rPh>
    <phoneticPr fontId="3"/>
  </si>
  <si>
    <t>大窓</t>
    <rPh sb="0" eb="2">
      <t>オオマド</t>
    </rPh>
    <phoneticPr fontId="3"/>
  </si>
  <si>
    <t>クーポン(小)</t>
    <rPh sb="5" eb="6">
      <t>ショウ</t>
    </rPh>
    <phoneticPr fontId="3"/>
  </si>
  <si>
    <t>記事中(横)</t>
    <rPh sb="0" eb="3">
      <t>キジナカ</t>
    </rPh>
    <rPh sb="4" eb="5">
      <t>ヨコ</t>
    </rPh>
    <phoneticPr fontId="3"/>
  </si>
  <si>
    <t>小窓</t>
    <rPh sb="0" eb="2">
      <t>コマド</t>
    </rPh>
    <phoneticPr fontId="3"/>
  </si>
  <si>
    <t>記事中(縦)</t>
    <rPh sb="0" eb="3">
      <t>キジナカ</t>
    </rPh>
    <rPh sb="4" eb="5">
      <t>タテ</t>
    </rPh>
    <phoneticPr fontId="3"/>
  </si>
  <si>
    <t>（追加）静止画スライドショー：静止画を３枚ご提供ください</t>
    <rPh sb="1" eb="3">
      <t>ツイカ</t>
    </rPh>
    <rPh sb="4" eb="7">
      <t>セイシガ</t>
    </rPh>
    <rPh sb="15" eb="18">
      <t>セイシガ</t>
    </rPh>
    <rPh sb="20" eb="21">
      <t>マイ</t>
    </rPh>
    <rPh sb="22" eb="24">
      <t>テイキョウ</t>
    </rPh>
    <phoneticPr fontId="3"/>
  </si>
  <si>
    <t>新年・暑中「名刺広告」</t>
    <rPh sb="0" eb="2">
      <t>シンネン</t>
    </rPh>
    <rPh sb="3" eb="5">
      <t>ショチュウ</t>
    </rPh>
    <rPh sb="6" eb="8">
      <t>メイシ</t>
    </rPh>
    <rPh sb="8" eb="10">
      <t>コウコク</t>
    </rPh>
    <phoneticPr fontId="3"/>
  </si>
  <si>
    <t>（追加）動画(30秒) ：代表者30秒トークをご提供ください</t>
    <rPh sb="1" eb="3">
      <t>ツイカ</t>
    </rPh>
    <rPh sb="4" eb="6">
      <t>ドウガ</t>
    </rPh>
    <rPh sb="9" eb="10">
      <t>ビョウ</t>
    </rPh>
    <rPh sb="13" eb="16">
      <t>ダイヒョウシャ</t>
    </rPh>
    <rPh sb="18" eb="19">
      <t>ビョウ</t>
    </rPh>
    <rPh sb="24" eb="26">
      <t>テイキョウ</t>
    </rPh>
    <phoneticPr fontId="3"/>
  </si>
  <si>
    <t>記事型広告</t>
    <rPh sb="0" eb="5">
      <t>キジガタコウコク</t>
    </rPh>
    <phoneticPr fontId="3"/>
  </si>
  <si>
    <t>別途、お打合せ（100,000円～）</t>
    <phoneticPr fontId="3"/>
  </si>
  <si>
    <t>（追加）特製動画(１～２分) ：取材の上、製作させていただきます</t>
    <rPh sb="1" eb="3">
      <t>ツイカ</t>
    </rPh>
    <rPh sb="4" eb="6">
      <t>トクセイ</t>
    </rPh>
    <rPh sb="6" eb="8">
      <t>ドウガ</t>
    </rPh>
    <rPh sb="12" eb="13">
      <t>フン</t>
    </rPh>
    <rPh sb="16" eb="18">
      <t>シュザイ</t>
    </rPh>
    <rPh sb="19" eb="20">
      <t>ウエ</t>
    </rPh>
    <rPh sb="21" eb="23">
      <t>セイサク</t>
    </rPh>
    <phoneticPr fontId="3"/>
  </si>
  <si>
    <t>◆「特定商取引に関する法律」の適用を受ける場合、この書面の申込日から起算して８日以内は、お客様（注文者）は文書をもって当プラン請負契約の解除（クーリングオフ）ができ、その効力は解除する旨の文書を発したとき生ずるものとします。</t>
    <phoneticPr fontId="3"/>
  </si>
  <si>
    <t>４．その他：</t>
    <rPh sb="4" eb="5">
      <t>タ</t>
    </rPh>
    <phoneticPr fontId="3"/>
  </si>
  <si>
    <t>【複数回数時の覚え書き】</t>
    <rPh sb="5" eb="6">
      <t>ジ</t>
    </rPh>
    <rPh sb="7" eb="8">
      <t>オボ</t>
    </rPh>
    <rPh sb="9" eb="10">
      <t>ガ</t>
    </rPh>
    <phoneticPr fontId="3"/>
  </si>
  <si>
    <t>1/3・１段</t>
    <rPh sb="5" eb="6">
      <t>ダン</t>
    </rPh>
    <phoneticPr fontId="3"/>
  </si>
  <si>
    <t>1/3・１段</t>
    <phoneticPr fontId="3"/>
  </si>
  <si>
    <t>半１段</t>
    <rPh sb="0" eb="1">
      <t>ハン</t>
    </rPh>
    <rPh sb="2" eb="3">
      <t>ダン</t>
    </rPh>
    <phoneticPr fontId="3"/>
  </si>
  <si>
    <t>半１段</t>
  </si>
  <si>
    <t>全１段</t>
    <rPh sb="0" eb="1">
      <t>ゼン</t>
    </rPh>
    <rPh sb="2" eb="3">
      <t>ダン</t>
    </rPh>
    <phoneticPr fontId="3"/>
  </si>
  <si>
    <t>全１段</t>
  </si>
  <si>
    <t>企業名広告</t>
    <rPh sb="0" eb="3">
      <t>キギョウメイ</t>
    </rPh>
    <rPh sb="3" eb="5">
      <t>コウコク</t>
    </rPh>
    <phoneticPr fontId="3"/>
  </si>
  <si>
    <t>２．請求額（総額での一括請求・掲載号ごとでのご請求）</t>
    <rPh sb="2" eb="4">
      <t>セイキュウ</t>
    </rPh>
    <rPh sb="4" eb="5">
      <t>ガク</t>
    </rPh>
    <rPh sb="6" eb="8">
      <t>ソウガク</t>
    </rPh>
    <rPh sb="10" eb="12">
      <t>イッカツ</t>
    </rPh>
    <rPh sb="12" eb="14">
      <t>セイキュウ</t>
    </rPh>
    <rPh sb="15" eb="18">
      <t>ケイサイゴウ</t>
    </rPh>
    <rPh sb="23" eb="25">
      <t>セイキュウ</t>
    </rPh>
    <phoneticPr fontId="3"/>
  </si>
  <si>
    <t xml:space="preserve">お申込日： </t>
    <phoneticPr fontId="3"/>
  </si>
  <si>
    <t>枠</t>
    <rPh sb="0" eb="1">
      <t>ワク</t>
    </rPh>
    <phoneticPr fontId="3"/>
  </si>
  <si>
    <t xml:space="preserve"> 『西広島タイムス』20     年     月号・申込書 </t>
    <rPh sb="2" eb="5">
      <t>ニシヒロシマ</t>
    </rPh>
    <rPh sb="17" eb="18">
      <t>ネン</t>
    </rPh>
    <rPh sb="23" eb="25">
      <t>ガツゴウ</t>
    </rPh>
    <phoneticPr fontId="3"/>
  </si>
  <si>
    <t>１．掲載号：      月号、      月号、      月号、      月号</t>
    <rPh sb="2" eb="4">
      <t>ケイサイ</t>
    </rPh>
    <rPh sb="4" eb="5">
      <t>ゴウ</t>
    </rPh>
    <rPh sb="12" eb="14">
      <t>ガツゴウ</t>
    </rPh>
    <phoneticPr fontId="3"/>
  </si>
  <si>
    <t>３．ご入金（総額での事前一括入金・掲載ごとでのお支払い）</t>
    <rPh sb="3" eb="5">
      <t>ニュウキン</t>
    </rPh>
    <rPh sb="6" eb="8">
      <t>ソウガク</t>
    </rPh>
    <rPh sb="10" eb="12">
      <t>ジゼン</t>
    </rPh>
    <rPh sb="12" eb="14">
      <t>イッカツ</t>
    </rPh>
    <rPh sb="14" eb="16">
      <t>ニュウキン</t>
    </rPh>
    <rPh sb="17" eb="19">
      <t>ケイサイ</t>
    </rPh>
    <rPh sb="24" eb="26">
      <t>シハラ</t>
    </rPh>
    <phoneticPr fontId="3"/>
  </si>
  <si>
    <r>
      <t>TEL:082-277-1145  /</t>
    </r>
    <r>
      <rPr>
        <b/>
        <sz val="18"/>
        <color theme="1"/>
        <rFont val="游ゴシック"/>
        <family val="3"/>
        <charset val="128"/>
        <scheme val="minor"/>
      </rPr>
      <t xml:space="preserve"> FAX:082-277-1138</t>
    </r>
    <phoneticPr fontId="3"/>
  </si>
  <si>
    <t xml:space="preserve">         年       月      日</t>
    <rPh sb="9" eb="10">
      <t>ネン</t>
    </rPh>
    <rPh sb="17" eb="18">
      <t>ガツ</t>
    </rPh>
    <rPh sb="24" eb="25">
      <t>ヒ</t>
    </rPh>
    <phoneticPr fontId="3"/>
  </si>
  <si>
    <t>特別クーポン(スイーツ)</t>
    <rPh sb="0" eb="2">
      <t>トクベツ</t>
    </rPh>
    <phoneticPr fontId="3"/>
  </si>
  <si>
    <t>発行日：20    年    月    日（第１金曜日）</t>
    <rPh sb="0" eb="3">
      <t>ハッコウビ</t>
    </rPh>
    <rPh sb="10" eb="11">
      <t>ネン</t>
    </rPh>
    <rPh sb="22" eb="23">
      <t>ダイ</t>
    </rPh>
    <rPh sb="24" eb="27">
      <t>キンヨウビ</t>
    </rPh>
    <phoneticPr fontId="3"/>
  </si>
  <si>
    <t>原稿締切：発行日の２週間前の月曜日</t>
    <rPh sb="0" eb="4">
      <t>ゲンコウシメキリ</t>
    </rPh>
    <rPh sb="5" eb="8">
      <t>ハッコウビ</t>
    </rPh>
    <rPh sb="10" eb="13">
      <t>シュウカンマエ</t>
    </rPh>
    <rPh sb="14" eb="17">
      <t>ゲツヨウビ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</si>
</sst>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General&quot;回&quot;"/>
    <numFmt numFmtId="177" formatCode="#,##0&quot;円&quot;;\▲#,##0&quot;円&quot;"/>
    <numFmt numFmtId="178" formatCode="0&quot;㎜&quot;"/>
    <numFmt numFmtId="179" formatCode="#,##0&quot;円&quot;"/>
    <numFmt numFmtId="180" formatCode="#,##0&quot;回&quot;"/>
    <numFmt numFmtId="181" formatCode="0.0&quot;㎜&quot;"/>
    <numFmt numFmtId="182" formatCode="General&quot;枠&quot;"/>
  </numFmts>
  <fonts count="2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u/>
      <sz val="28"/>
      <color rgb="FF0000FF"/>
      <name val="游ゴシック"/>
      <family val="3"/>
      <charset val="128"/>
      <scheme val="minor"/>
    </font>
    <font>
      <u/>
      <sz val="24"/>
      <color rgb="FF0000FF"/>
      <name val="游ゴシック"/>
      <family val="3"/>
      <charset val="128"/>
      <scheme val="minor"/>
    </font>
    <font>
      <sz val="16"/>
      <color rgb="FF0000FF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color theme="1"/>
      <name val="HGｺﾞｼｯｸE"/>
      <family val="3"/>
      <charset val="128"/>
    </font>
    <font>
      <sz val="14"/>
      <color rgb="FF0000FF"/>
      <name val="HGｺﾞｼｯｸE"/>
      <family val="3"/>
      <charset val="128"/>
    </font>
    <font>
      <sz val="14"/>
      <name val="HGｺﾞｼｯｸE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16"/>
      <name val="游ゴシック"/>
      <family val="3"/>
      <charset val="128"/>
    </font>
    <font>
      <b/>
      <sz val="16"/>
      <name val="游ゴシック"/>
      <family val="3"/>
      <charset val="128"/>
      <scheme val="minor"/>
    </font>
    <font>
      <b/>
      <sz val="16"/>
      <color rgb="FF0000FF"/>
      <name val="游ゴシック"/>
      <family val="3"/>
      <charset val="128"/>
      <scheme val="minor"/>
    </font>
    <font>
      <b/>
      <strike/>
      <sz val="16"/>
      <color rgb="FF0000FF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 diagonalUp="1">
      <left style="thin">
        <color auto="1"/>
      </left>
      <right style="medium">
        <color auto="1"/>
      </right>
      <top/>
      <bottom style="medium">
        <color auto="1"/>
      </bottom>
      <diagonal style="thin">
        <color auto="1"/>
      </diagonal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 diagonalUp="1">
      <left style="thin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 diagonalUp="1">
      <left style="thin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13" fillId="0" borderId="0" xfId="0" applyFont="1">
      <alignment vertical="center"/>
    </xf>
    <xf numFmtId="177" fontId="19" fillId="2" borderId="0" xfId="2" applyNumberFormat="1" applyFont="1" applyFill="1" applyBorder="1" applyAlignment="1">
      <alignment horizontal="right" vertical="center"/>
    </xf>
    <xf numFmtId="9" fontId="19" fillId="2" borderId="0" xfId="2" applyFont="1" applyFill="1" applyBorder="1" applyAlignment="1">
      <alignment horizontal="right" vertical="center" shrinkToFit="1"/>
    </xf>
    <xf numFmtId="9" fontId="19" fillId="0" borderId="0" xfId="2" applyFont="1" applyBorder="1" applyAlignment="1">
      <alignment horizontal="center" vertical="center" shrinkToFit="1"/>
    </xf>
    <xf numFmtId="177" fontId="19" fillId="0" borderId="0" xfId="2" applyNumberFormat="1" applyFont="1" applyBorder="1" applyAlignment="1">
      <alignment horizontal="right" vertical="center"/>
    </xf>
    <xf numFmtId="177" fontId="19" fillId="0" borderId="6" xfId="2" applyNumberFormat="1" applyFont="1" applyBorder="1" applyAlignment="1">
      <alignment horizontal="right" vertical="center"/>
    </xf>
    <xf numFmtId="177" fontId="19" fillId="0" borderId="5" xfId="2" applyNumberFormat="1" applyFont="1" applyBorder="1" applyAlignment="1">
      <alignment horizontal="right" vertical="center"/>
    </xf>
    <xf numFmtId="177" fontId="19" fillId="0" borderId="4" xfId="2" applyNumberFormat="1" applyFont="1" applyBorder="1" applyAlignment="1">
      <alignment horizontal="right" vertical="center"/>
    </xf>
    <xf numFmtId="9" fontId="18" fillId="0" borderId="0" xfId="2" applyFont="1" applyBorder="1" applyAlignment="1">
      <alignment horizontal="center" vertical="center" shrinkToFit="1"/>
    </xf>
    <xf numFmtId="9" fontId="14" fillId="0" borderId="1" xfId="2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Alignment="1"/>
    <xf numFmtId="0" fontId="2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>
      <alignment vertical="center"/>
    </xf>
    <xf numFmtId="176" fontId="6" fillId="2" borderId="1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Alignment="1">
      <alignment horizontal="center" vertical="center" shrinkToFit="1"/>
    </xf>
    <xf numFmtId="0" fontId="15" fillId="0" borderId="0" xfId="0" applyFont="1" applyAlignment="1">
      <alignment horizontal="left" vertical="top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177" fontId="18" fillId="0" borderId="3" xfId="0" applyNumberFormat="1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shrinkToFit="1"/>
    </xf>
    <xf numFmtId="0" fontId="13" fillId="3" borderId="9" xfId="0" applyFont="1" applyFill="1" applyBorder="1" applyAlignment="1">
      <alignment horizontal="center" vertical="center" shrinkToFit="1"/>
    </xf>
    <xf numFmtId="0" fontId="13" fillId="3" borderId="10" xfId="0" applyFont="1" applyFill="1" applyBorder="1" applyAlignment="1">
      <alignment horizontal="center" vertical="center" shrinkToFit="1"/>
    </xf>
    <xf numFmtId="0" fontId="13" fillId="0" borderId="7" xfId="0" applyFont="1" applyBorder="1">
      <alignment vertical="center"/>
    </xf>
    <xf numFmtId="0" fontId="13" fillId="0" borderId="8" xfId="0" applyFont="1" applyBorder="1" applyAlignment="1">
      <alignment horizontal="center" vertical="center" shrinkToFit="1"/>
    </xf>
    <xf numFmtId="178" fontId="13" fillId="0" borderId="9" xfId="0" applyNumberFormat="1" applyFont="1" applyBorder="1" applyAlignment="1">
      <alignment horizontal="center" vertical="center" shrinkToFit="1"/>
    </xf>
    <xf numFmtId="179" fontId="13" fillId="0" borderId="9" xfId="0" applyNumberFormat="1" applyFont="1" applyBorder="1" applyAlignment="1">
      <alignment vertical="center" shrinkToFit="1"/>
    </xf>
    <xf numFmtId="180" fontId="13" fillId="0" borderId="10" xfId="0" applyNumberFormat="1" applyFont="1" applyBorder="1" applyAlignment="1">
      <alignment horizontal="center" vertical="center" shrinkToFit="1"/>
    </xf>
    <xf numFmtId="0" fontId="13" fillId="0" borderId="11" xfId="0" applyFont="1" applyBorder="1">
      <alignment vertical="center"/>
    </xf>
    <xf numFmtId="0" fontId="13" fillId="0" borderId="12" xfId="0" applyFont="1" applyBorder="1" applyAlignment="1">
      <alignment horizontal="center" vertical="center" shrinkToFit="1"/>
    </xf>
    <xf numFmtId="178" fontId="13" fillId="0" borderId="13" xfId="0" applyNumberFormat="1" applyFont="1" applyBorder="1" applyAlignment="1">
      <alignment horizontal="center" vertical="center" shrinkToFit="1"/>
    </xf>
    <xf numFmtId="179" fontId="13" fillId="0" borderId="13" xfId="0" applyNumberFormat="1" applyFont="1" applyBorder="1" applyAlignment="1">
      <alignment vertical="center" shrinkToFit="1"/>
    </xf>
    <xf numFmtId="180" fontId="13" fillId="0" borderId="14" xfId="0" applyNumberFormat="1" applyFont="1" applyBorder="1" applyAlignment="1">
      <alignment horizontal="center" vertical="center" shrinkToFit="1"/>
    </xf>
    <xf numFmtId="0" fontId="13" fillId="0" borderId="15" xfId="0" applyFont="1" applyBorder="1">
      <alignment vertical="center"/>
    </xf>
    <xf numFmtId="0" fontId="13" fillId="0" borderId="16" xfId="0" applyFont="1" applyBorder="1" applyAlignment="1">
      <alignment horizontal="center" vertical="center" shrinkToFit="1"/>
    </xf>
    <xf numFmtId="178" fontId="13" fillId="0" borderId="17" xfId="0" applyNumberFormat="1" applyFont="1" applyBorder="1" applyAlignment="1">
      <alignment horizontal="center" vertical="center" shrinkToFit="1"/>
    </xf>
    <xf numFmtId="179" fontId="13" fillId="0" borderId="17" xfId="0" applyNumberFormat="1" applyFont="1" applyBorder="1" applyAlignment="1">
      <alignment vertical="center" shrinkToFit="1"/>
    </xf>
    <xf numFmtId="180" fontId="13" fillId="0" borderId="18" xfId="0" applyNumberFormat="1" applyFont="1" applyBorder="1" applyAlignment="1">
      <alignment horizontal="center" vertical="center" shrinkToFit="1"/>
    </xf>
    <xf numFmtId="0" fontId="13" fillId="0" borderId="19" xfId="0" applyFont="1" applyBorder="1">
      <alignment vertical="center"/>
    </xf>
    <xf numFmtId="0" fontId="13" fillId="0" borderId="20" xfId="0" applyFont="1" applyBorder="1" applyAlignment="1">
      <alignment horizontal="center" vertical="center" shrinkToFit="1"/>
    </xf>
    <xf numFmtId="178" fontId="13" fillId="0" borderId="21" xfId="0" applyNumberFormat="1" applyFont="1" applyBorder="1" applyAlignment="1">
      <alignment horizontal="center" vertical="center" shrinkToFit="1"/>
    </xf>
    <xf numFmtId="179" fontId="13" fillId="0" borderId="21" xfId="0" applyNumberFormat="1" applyFont="1" applyBorder="1" applyAlignment="1">
      <alignment vertical="center" shrinkToFit="1"/>
    </xf>
    <xf numFmtId="180" fontId="13" fillId="0" borderId="22" xfId="0" applyNumberFormat="1" applyFont="1" applyBorder="1" applyAlignment="1">
      <alignment horizontal="center" vertical="center" shrinkToFit="1"/>
    </xf>
    <xf numFmtId="0" fontId="13" fillId="2" borderId="0" xfId="0" applyFont="1" applyFill="1">
      <alignment vertical="center"/>
    </xf>
    <xf numFmtId="0" fontId="13" fillId="0" borderId="7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shrinkToFit="1"/>
    </xf>
    <xf numFmtId="178" fontId="22" fillId="0" borderId="26" xfId="0" applyNumberFormat="1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/>
    </xf>
    <xf numFmtId="181" fontId="13" fillId="0" borderId="29" xfId="0" applyNumberFormat="1" applyFont="1" applyBorder="1" applyAlignment="1">
      <alignment horizontal="center" vertical="center" shrinkToFit="1"/>
    </xf>
    <xf numFmtId="179" fontId="12" fillId="0" borderId="30" xfId="0" applyNumberFormat="1" applyFont="1" applyBorder="1" applyAlignment="1">
      <alignment vertical="center" shrinkToFit="1"/>
    </xf>
    <xf numFmtId="180" fontId="13" fillId="0" borderId="31" xfId="0" applyNumberFormat="1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shrinkToFit="1"/>
    </xf>
    <xf numFmtId="178" fontId="22" fillId="0" borderId="34" xfId="0" applyNumberFormat="1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shrinkToFit="1"/>
    </xf>
    <xf numFmtId="178" fontId="13" fillId="0" borderId="37" xfId="0" applyNumberFormat="1" applyFont="1" applyBorder="1" applyAlignment="1">
      <alignment horizontal="center" vertical="center" shrinkToFit="1"/>
    </xf>
    <xf numFmtId="181" fontId="13" fillId="0" borderId="37" xfId="0" applyNumberFormat="1" applyFont="1" applyBorder="1" applyAlignment="1">
      <alignment horizontal="center" vertical="center" shrinkToFit="1"/>
    </xf>
    <xf numFmtId="179" fontId="12" fillId="0" borderId="38" xfId="0" applyNumberFormat="1" applyFont="1" applyBorder="1" applyAlignment="1">
      <alignment vertical="center" shrinkToFit="1"/>
    </xf>
    <xf numFmtId="180" fontId="13" fillId="0" borderId="39" xfId="0" applyNumberFormat="1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 shrinkToFit="1"/>
    </xf>
    <xf numFmtId="178" fontId="22" fillId="0" borderId="42" xfId="0" applyNumberFormat="1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shrinkToFit="1"/>
    </xf>
    <xf numFmtId="178" fontId="13" fillId="0" borderId="46" xfId="0" applyNumberFormat="1" applyFont="1" applyBorder="1" applyAlignment="1">
      <alignment horizontal="center" vertical="center" shrinkToFit="1"/>
    </xf>
    <xf numFmtId="179" fontId="12" fillId="0" borderId="47" xfId="0" applyNumberFormat="1" applyFont="1" applyBorder="1" applyAlignment="1">
      <alignment vertical="center" shrinkToFit="1"/>
    </xf>
    <xf numFmtId="180" fontId="13" fillId="0" borderId="48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79" fontId="12" fillId="0" borderId="49" xfId="0" applyNumberFormat="1" applyFont="1" applyBorder="1" applyAlignment="1">
      <alignment vertical="center" shrinkToFit="1"/>
    </xf>
    <xf numFmtId="179" fontId="12" fillId="0" borderId="54" xfId="0" applyNumberFormat="1" applyFont="1" applyBorder="1" applyAlignment="1">
      <alignment vertical="center" shrinkToFit="1"/>
    </xf>
    <xf numFmtId="0" fontId="13" fillId="0" borderId="64" xfId="0" applyFont="1" applyBorder="1" applyAlignment="1">
      <alignment horizontal="center" vertical="center" shrinkToFit="1"/>
    </xf>
    <xf numFmtId="179" fontId="12" fillId="0" borderId="43" xfId="0" applyNumberFormat="1" applyFont="1" applyBorder="1" applyAlignment="1">
      <alignment vertical="center" shrinkToFit="1"/>
    </xf>
    <xf numFmtId="0" fontId="13" fillId="0" borderId="65" xfId="0" applyFont="1" applyBorder="1" applyAlignment="1">
      <alignment horizontal="center" vertical="center" shrinkToFit="1"/>
    </xf>
    <xf numFmtId="179" fontId="12" fillId="0" borderId="63" xfId="0" applyNumberFormat="1" applyFont="1" applyBorder="1" applyAlignment="1">
      <alignment vertical="center" shrinkToFit="1"/>
    </xf>
    <xf numFmtId="0" fontId="13" fillId="0" borderId="66" xfId="0" applyFont="1" applyBorder="1" applyAlignment="1">
      <alignment horizontal="center" vertical="center" shrinkToFit="1"/>
    </xf>
    <xf numFmtId="179" fontId="13" fillId="0" borderId="67" xfId="0" applyNumberFormat="1" applyFont="1" applyBorder="1" applyAlignment="1">
      <alignment vertical="center" shrinkToFit="1"/>
    </xf>
    <xf numFmtId="180" fontId="13" fillId="0" borderId="69" xfId="0" applyNumberFormat="1" applyFont="1" applyBorder="1" applyAlignment="1">
      <alignment horizontal="center" vertical="center"/>
    </xf>
    <xf numFmtId="0" fontId="20" fillId="0" borderId="0" xfId="0" applyFo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 shrinkToFit="1"/>
    </xf>
    <xf numFmtId="0" fontId="13" fillId="3" borderId="10" xfId="0" applyFont="1" applyFill="1" applyBorder="1" applyAlignment="1">
      <alignment horizontal="center" vertical="center"/>
    </xf>
    <xf numFmtId="179" fontId="23" fillId="0" borderId="71" xfId="0" applyNumberFormat="1" applyFont="1" applyBorder="1" applyAlignment="1">
      <alignment vertical="center" shrinkToFit="1"/>
    </xf>
    <xf numFmtId="182" fontId="13" fillId="0" borderId="54" xfId="0" applyNumberFormat="1" applyFont="1" applyBorder="1" applyAlignment="1">
      <alignment horizontal="center" vertical="center" shrinkToFit="1"/>
    </xf>
    <xf numFmtId="179" fontId="24" fillId="0" borderId="71" xfId="0" applyNumberFormat="1" applyFont="1" applyBorder="1" applyAlignment="1">
      <alignment vertical="center" shrinkToFit="1"/>
    </xf>
    <xf numFmtId="182" fontId="13" fillId="0" borderId="72" xfId="0" applyNumberFormat="1" applyFont="1" applyBorder="1" applyAlignment="1">
      <alignment horizontal="center" vertical="center" shrinkToFit="1"/>
    </xf>
    <xf numFmtId="179" fontId="23" fillId="0" borderId="73" xfId="0" applyNumberFormat="1" applyFont="1" applyBorder="1" applyAlignment="1">
      <alignment vertical="center" shrinkToFit="1"/>
    </xf>
    <xf numFmtId="182" fontId="13" fillId="0" borderId="43" xfId="0" applyNumberFormat="1" applyFont="1" applyBorder="1" applyAlignment="1">
      <alignment horizontal="center" vertical="center" shrinkToFit="1"/>
    </xf>
    <xf numFmtId="182" fontId="13" fillId="0" borderId="69" xfId="0" applyNumberFormat="1" applyFont="1" applyBorder="1" applyAlignment="1">
      <alignment horizontal="center" vertical="center" shrinkToFit="1"/>
    </xf>
    <xf numFmtId="180" fontId="13" fillId="0" borderId="74" xfId="0" applyNumberFormat="1" applyFont="1" applyBorder="1" applyAlignment="1">
      <alignment horizontal="center" vertical="center"/>
    </xf>
    <xf numFmtId="181" fontId="13" fillId="0" borderId="46" xfId="0" applyNumberFormat="1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179" fontId="23" fillId="0" borderId="21" xfId="0" applyNumberFormat="1" applyFont="1" applyBorder="1" applyAlignment="1">
      <alignment vertical="center" shrinkToFit="1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vertical="center" wrapText="1"/>
    </xf>
    <xf numFmtId="0" fontId="16" fillId="0" borderId="51" xfId="0" applyFont="1" applyBorder="1" applyAlignment="1">
      <alignment horizontal="left" vertical="center" shrinkToFit="1"/>
    </xf>
    <xf numFmtId="0" fontId="16" fillId="0" borderId="52" xfId="0" applyFont="1" applyBorder="1" applyAlignment="1">
      <alignment horizontal="left" vertical="center" shrinkToFit="1"/>
    </xf>
    <xf numFmtId="0" fontId="16" fillId="0" borderId="53" xfId="0" applyFont="1" applyBorder="1" applyAlignment="1">
      <alignment horizontal="left" vertical="center" shrinkToFit="1"/>
    </xf>
    <xf numFmtId="0" fontId="16" fillId="0" borderId="55" xfId="0" applyFont="1" applyBorder="1" applyAlignment="1">
      <alignment horizontal="left" vertical="center" shrinkToFit="1"/>
    </xf>
    <xf numFmtId="0" fontId="16" fillId="0" borderId="56" xfId="0" applyFont="1" applyBorder="1" applyAlignment="1">
      <alignment horizontal="left" vertical="center" shrinkToFit="1"/>
    </xf>
    <xf numFmtId="0" fontId="16" fillId="0" borderId="57" xfId="0" applyFont="1" applyBorder="1" applyAlignment="1">
      <alignment horizontal="left" vertical="center" shrinkToFit="1"/>
    </xf>
    <xf numFmtId="0" fontId="16" fillId="0" borderId="61" xfId="0" applyFont="1" applyBorder="1" applyAlignment="1">
      <alignment horizontal="left" vertical="center" shrinkToFit="1"/>
    </xf>
    <xf numFmtId="0" fontId="16" fillId="0" borderId="62" xfId="0" applyFont="1" applyBorder="1" applyAlignment="1">
      <alignment horizontal="left" vertical="center" shrinkToFit="1"/>
    </xf>
    <xf numFmtId="0" fontId="16" fillId="0" borderId="59" xfId="0" applyFont="1" applyBorder="1" applyAlignment="1">
      <alignment horizontal="left" vertical="center" shrinkToFit="1"/>
    </xf>
    <xf numFmtId="0" fontId="13" fillId="0" borderId="67" xfId="0" applyFont="1" applyBorder="1" applyAlignment="1">
      <alignment horizontal="left" vertical="center" shrinkToFit="1"/>
    </xf>
    <xf numFmtId="0" fontId="13" fillId="0" borderId="68" xfId="0" applyFont="1" applyBorder="1" applyAlignment="1">
      <alignment horizontal="left" vertical="center" shrinkToFit="1"/>
    </xf>
    <xf numFmtId="0" fontId="25" fillId="0" borderId="70" xfId="0" applyFont="1" applyBorder="1" applyAlignment="1">
      <alignment horizontal="center" vertical="center"/>
    </xf>
  </cellXfs>
  <cellStyles count="3">
    <cellStyle name="パーセント 2" xfId="2" xr:uid="{307679DC-CE75-4C5B-B3D8-AA5D2A8BDD25}"/>
    <cellStyle name="標準" xfId="0" builtinId="0"/>
    <cellStyle name="標準 2" xfId="1" xr:uid="{6CC20BED-9B3D-480F-B4E0-08C3BF8CD5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95252</xdr:colOff>
      <xdr:row>16</xdr:row>
      <xdr:rowOff>133353</xdr:rowOff>
    </xdr:from>
    <xdr:to>
      <xdr:col>6</xdr:col>
      <xdr:colOff>247650</xdr:colOff>
      <xdr:row>27</xdr:row>
      <xdr:rowOff>3</xdr:rowOff>
    </xdr:to>
    <xdr:cxnSp macro="">
      <xdr:nvCxnSpPr>
        <xdr:cNvPr id="2" name="コネクタ: カギ線 1">
          <a:extLst>
            <a:ext uri="{FF2B5EF4-FFF2-40B4-BE49-F238E27FC236}">
              <a16:creationId xmlns:a16="http://schemas.microsoft.com/office/drawing/2014/main" id="{1D5F4895-99AD-43A4-8504-49FEFFDF3706}"/>
            </a:ext>
          </a:extLst>
        </xdr:cNvPr>
        <xdr:cNvCxnSpPr/>
      </xdr:nvCxnSpPr>
      <xdr:spPr>
        <a:xfrm rot="16200000" flipH="1">
          <a:off x="4224338" y="6681792"/>
          <a:ext cx="3343275" cy="152398"/>
        </a:xfrm>
        <a:prstGeom prst="bentConnector3">
          <a:avLst>
            <a:gd name="adj1" fmla="val 0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9</xdr:row>
      <xdr:rowOff>0</xdr:rowOff>
    </xdr:from>
    <xdr:to>
      <xdr:col>14</xdr:col>
      <xdr:colOff>419100</xdr:colOff>
      <xdr:row>15</xdr:row>
      <xdr:rowOff>114300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EC71FA58-44E1-4542-83FE-C5107F8F402C}"/>
            </a:ext>
          </a:extLst>
        </xdr:cNvPr>
        <xdr:cNvSpPr/>
      </xdr:nvSpPr>
      <xdr:spPr>
        <a:xfrm>
          <a:off x="6953250" y="2676525"/>
          <a:ext cx="5657850" cy="2114550"/>
        </a:xfrm>
        <a:prstGeom prst="roundRect">
          <a:avLst>
            <a:gd name="adj" fmla="val 5303"/>
          </a:avLst>
        </a:prstGeom>
        <a:noFill/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95252</xdr:colOff>
      <xdr:row>16</xdr:row>
      <xdr:rowOff>133353</xdr:rowOff>
    </xdr:from>
    <xdr:to>
      <xdr:col>6</xdr:col>
      <xdr:colOff>247650</xdr:colOff>
      <xdr:row>27</xdr:row>
      <xdr:rowOff>3</xdr:rowOff>
    </xdr:to>
    <xdr:cxnSp macro="">
      <xdr:nvCxnSpPr>
        <xdr:cNvPr id="4" name="コネクタ: カギ線 3">
          <a:extLst>
            <a:ext uri="{FF2B5EF4-FFF2-40B4-BE49-F238E27FC236}">
              <a16:creationId xmlns:a16="http://schemas.microsoft.com/office/drawing/2014/main" id="{421584F9-A514-4496-B204-F52C4216638E}"/>
            </a:ext>
          </a:extLst>
        </xdr:cNvPr>
        <xdr:cNvCxnSpPr/>
      </xdr:nvCxnSpPr>
      <xdr:spPr>
        <a:xfrm rot="16200000" flipH="1">
          <a:off x="4224338" y="6681792"/>
          <a:ext cx="3343275" cy="152398"/>
        </a:xfrm>
        <a:prstGeom prst="bentConnector3">
          <a:avLst>
            <a:gd name="adj1" fmla="val 0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9</xdr:row>
      <xdr:rowOff>0</xdr:rowOff>
    </xdr:from>
    <xdr:to>
      <xdr:col>14</xdr:col>
      <xdr:colOff>419100</xdr:colOff>
      <xdr:row>15</xdr:row>
      <xdr:rowOff>114300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49006009-AE26-4938-B29A-A62D94DD54BD}"/>
            </a:ext>
          </a:extLst>
        </xdr:cNvPr>
        <xdr:cNvSpPr/>
      </xdr:nvSpPr>
      <xdr:spPr>
        <a:xfrm>
          <a:off x="6953250" y="2676525"/>
          <a:ext cx="5657850" cy="2114550"/>
        </a:xfrm>
        <a:prstGeom prst="roundRect">
          <a:avLst>
            <a:gd name="adj" fmla="val 5303"/>
          </a:avLst>
        </a:prstGeom>
        <a:noFill/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95252</xdr:colOff>
      <xdr:row>16</xdr:row>
      <xdr:rowOff>133353</xdr:rowOff>
    </xdr:from>
    <xdr:to>
      <xdr:col>6</xdr:col>
      <xdr:colOff>247650</xdr:colOff>
      <xdr:row>27</xdr:row>
      <xdr:rowOff>3</xdr:rowOff>
    </xdr:to>
    <xdr:cxnSp macro="">
      <xdr:nvCxnSpPr>
        <xdr:cNvPr id="6" name="コネクタ: カギ線 5">
          <a:extLst>
            <a:ext uri="{FF2B5EF4-FFF2-40B4-BE49-F238E27FC236}">
              <a16:creationId xmlns:a16="http://schemas.microsoft.com/office/drawing/2014/main" id="{AB27D241-C1E4-4E69-B85D-DC3972245EEB}"/>
            </a:ext>
          </a:extLst>
        </xdr:cNvPr>
        <xdr:cNvCxnSpPr/>
      </xdr:nvCxnSpPr>
      <xdr:spPr>
        <a:xfrm rot="16200000" flipH="1">
          <a:off x="4224338" y="6681792"/>
          <a:ext cx="3343275" cy="152398"/>
        </a:xfrm>
        <a:prstGeom prst="bentConnector3">
          <a:avLst>
            <a:gd name="adj1" fmla="val 0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9</xdr:row>
      <xdr:rowOff>0</xdr:rowOff>
    </xdr:from>
    <xdr:to>
      <xdr:col>14</xdr:col>
      <xdr:colOff>419100</xdr:colOff>
      <xdr:row>15</xdr:row>
      <xdr:rowOff>114300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DCC50945-AA5D-4956-B6CE-39AF77F1DC94}"/>
            </a:ext>
          </a:extLst>
        </xdr:cNvPr>
        <xdr:cNvSpPr/>
      </xdr:nvSpPr>
      <xdr:spPr>
        <a:xfrm>
          <a:off x="6953250" y="2676525"/>
          <a:ext cx="5657850" cy="2114550"/>
        </a:xfrm>
        <a:prstGeom prst="roundRect">
          <a:avLst>
            <a:gd name="adj" fmla="val 5303"/>
          </a:avLst>
        </a:prstGeom>
        <a:noFill/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314325</xdr:colOff>
      <xdr:row>16</xdr:row>
      <xdr:rowOff>142875</xdr:rowOff>
    </xdr:from>
    <xdr:to>
      <xdr:col>14</xdr:col>
      <xdr:colOff>228600</xdr:colOff>
      <xdr:row>26</xdr:row>
      <xdr:rowOff>238125</xdr:rowOff>
    </xdr:to>
    <xdr:cxnSp macro="">
      <xdr:nvCxnSpPr>
        <xdr:cNvPr id="8" name="コネクタ: カギ線 7">
          <a:extLst>
            <a:ext uri="{FF2B5EF4-FFF2-40B4-BE49-F238E27FC236}">
              <a16:creationId xmlns:a16="http://schemas.microsoft.com/office/drawing/2014/main" id="{30D33EF7-AB33-47A0-A5D5-AF639E5FB061}"/>
            </a:ext>
          </a:extLst>
        </xdr:cNvPr>
        <xdr:cNvCxnSpPr/>
      </xdr:nvCxnSpPr>
      <xdr:spPr>
        <a:xfrm>
          <a:off x="6038850" y="5095875"/>
          <a:ext cx="6381750" cy="3267075"/>
        </a:xfrm>
        <a:prstGeom prst="bentConnector3">
          <a:avLst>
            <a:gd name="adj1" fmla="val 100000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152400</xdr:colOff>
      <xdr:row>50</xdr:row>
      <xdr:rowOff>0</xdr:rowOff>
    </xdr:from>
    <xdr:to>
      <xdr:col>8</xdr:col>
      <xdr:colOff>12700</xdr:colOff>
      <xdr:row>56</xdr:row>
      <xdr:rowOff>171450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BC9A179D-7DA8-4A94-957E-7060EADF196E}"/>
            </a:ext>
          </a:extLst>
        </xdr:cNvPr>
        <xdr:cNvSpPr/>
      </xdr:nvSpPr>
      <xdr:spPr>
        <a:xfrm>
          <a:off x="152400" y="16548100"/>
          <a:ext cx="6311900" cy="2228850"/>
        </a:xfrm>
        <a:prstGeom prst="roundRect">
          <a:avLst>
            <a:gd name="adj" fmla="val 5303"/>
          </a:avLst>
        </a:prstGeom>
        <a:noFill/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1D7E9-507D-4997-9E5C-8B5E4F3148ED}">
  <sheetPr>
    <pageSetUpPr fitToPage="1"/>
  </sheetPr>
  <dimension ref="A1:P55"/>
  <sheetViews>
    <sheetView tabSelected="1" workbookViewId="0">
      <selection activeCell="E8" sqref="E8"/>
    </sheetView>
  </sheetViews>
  <sheetFormatPr defaultColWidth="10.125" defaultRowHeight="25.5"/>
  <cols>
    <col min="1" max="1" width="3.125" style="11" customWidth="1"/>
    <col min="2" max="2" width="5" style="11" customWidth="1"/>
    <col min="3" max="3" width="18.875" style="11" customWidth="1"/>
    <col min="4" max="6" width="16" style="11" customWidth="1"/>
    <col min="7" max="7" width="5.875" style="11" customWidth="1"/>
    <col min="8" max="8" width="3.875" style="11" customWidth="1"/>
    <col min="9" max="9" width="3.125" style="11" customWidth="1"/>
    <col min="10" max="10" width="5" style="11" customWidth="1"/>
    <col min="11" max="11" width="18.875" style="11" customWidth="1"/>
    <col min="12" max="14" width="16" style="11" customWidth="1"/>
    <col min="15" max="15" width="5.875" style="11" customWidth="1"/>
    <col min="16" max="16" width="10.125" style="11" customWidth="1"/>
    <col min="17" max="16384" width="10.125" style="11"/>
  </cols>
  <sheetData>
    <row r="1" spans="1:15" ht="18.75" customHeight="1">
      <c r="M1" s="11" t="s">
        <v>65</v>
      </c>
      <c r="O1" s="12" t="s">
        <v>71</v>
      </c>
    </row>
    <row r="2" spans="1:15" ht="27" customHeight="1">
      <c r="A2" s="13" t="s">
        <v>0</v>
      </c>
      <c r="I2" s="14"/>
    </row>
    <row r="3" spans="1:15" ht="20.25" customHeight="1">
      <c r="B3" s="15" t="s">
        <v>1</v>
      </c>
      <c r="C3" s="16"/>
      <c r="D3" s="16"/>
      <c r="J3" s="17"/>
    </row>
    <row r="4" spans="1:15" ht="20.25" customHeight="1">
      <c r="A4" s="18" t="s">
        <v>70</v>
      </c>
      <c r="B4" s="18"/>
      <c r="C4" s="18"/>
      <c r="D4" s="18"/>
    </row>
    <row r="5" spans="1:15" ht="20.25" customHeight="1">
      <c r="A5" s="18" t="s">
        <v>2</v>
      </c>
      <c r="B5" s="18"/>
      <c r="C5" s="18"/>
      <c r="D5" s="18"/>
    </row>
    <row r="6" spans="1:15" ht="57.75" customHeight="1">
      <c r="D6" s="19" t="s">
        <v>67</v>
      </c>
      <c r="M6" s="20"/>
      <c r="N6" s="20"/>
    </row>
    <row r="7" spans="1:15" ht="31.5" customHeight="1">
      <c r="C7" s="21"/>
      <c r="D7" s="20"/>
      <c r="E7" s="22" t="s">
        <v>73</v>
      </c>
      <c r="K7" s="21"/>
      <c r="L7" s="20"/>
      <c r="N7" s="22"/>
    </row>
    <row r="8" spans="1:15" ht="31.5" customHeight="1">
      <c r="C8" s="21"/>
      <c r="D8" s="20"/>
      <c r="E8" s="22" t="s">
        <v>74</v>
      </c>
      <c r="K8" s="21"/>
      <c r="L8" s="20"/>
      <c r="N8" s="22"/>
    </row>
    <row r="9" spans="1:15" ht="15" customHeight="1"/>
    <row r="10" spans="1:15" ht="26.25" customHeight="1">
      <c r="K10" s="11" t="s">
        <v>3</v>
      </c>
    </row>
    <row r="11" spans="1:15" ht="26.25" customHeight="1">
      <c r="K11" s="11" t="s">
        <v>4</v>
      </c>
    </row>
    <row r="12" spans="1:15" ht="26.25" customHeight="1"/>
    <row r="13" spans="1:15" ht="26.25" customHeight="1">
      <c r="A13" s="1" t="s">
        <v>5</v>
      </c>
      <c r="B13" s="1"/>
      <c r="C13" s="1"/>
      <c r="D13" s="1"/>
      <c r="E13" s="1"/>
      <c r="F13" s="1"/>
      <c r="K13" s="11" t="s">
        <v>6</v>
      </c>
    </row>
    <row r="14" spans="1:15" ht="26.25" customHeight="1">
      <c r="A14" s="1" t="s">
        <v>7</v>
      </c>
      <c r="B14" s="1"/>
      <c r="C14" s="1"/>
      <c r="D14" s="1"/>
      <c r="E14" s="1"/>
      <c r="F14" s="1"/>
      <c r="K14" s="11" t="s">
        <v>8</v>
      </c>
    </row>
    <row r="15" spans="1:15" ht="26.25" customHeight="1">
      <c r="A15" s="1" t="s">
        <v>9</v>
      </c>
      <c r="B15" s="1"/>
      <c r="C15" s="1"/>
      <c r="D15" s="1"/>
      <c r="E15" s="1"/>
      <c r="F15" s="1"/>
      <c r="K15" s="11" t="s">
        <v>10</v>
      </c>
    </row>
    <row r="16" spans="1:15" ht="21.75" customHeight="1">
      <c r="A16" s="11" t="s">
        <v>11</v>
      </c>
    </row>
    <row r="17" spans="1:16" ht="22.5" customHeight="1">
      <c r="D17" s="23" t="s">
        <v>12</v>
      </c>
      <c r="E17" s="23" t="s">
        <v>13</v>
      </c>
      <c r="F17" s="23" t="s">
        <v>14</v>
      </c>
      <c r="L17" s="24"/>
      <c r="M17" s="24"/>
      <c r="N17" s="24"/>
    </row>
    <row r="18" spans="1:16" ht="22.5" customHeight="1">
      <c r="D18" s="10">
        <v>-0.1</v>
      </c>
      <c r="E18" s="10">
        <v>-0.15</v>
      </c>
      <c r="F18" s="10">
        <v>-0.2</v>
      </c>
      <c r="O18" s="25"/>
      <c r="P18" s="26"/>
    </row>
    <row r="19" spans="1:16" ht="22.5" customHeight="1">
      <c r="C19" s="27" t="s">
        <v>15</v>
      </c>
      <c r="D19" s="9"/>
      <c r="E19" s="9"/>
      <c r="F19" s="9"/>
      <c r="J19" s="26"/>
      <c r="K19" s="27" t="s">
        <v>17</v>
      </c>
      <c r="L19" s="9"/>
      <c r="M19" s="9"/>
      <c r="N19" s="9"/>
      <c r="O19" s="26"/>
      <c r="P19" s="26"/>
    </row>
    <row r="20" spans="1:16" ht="22.5" customHeight="1">
      <c r="C20" s="28" t="s">
        <v>16</v>
      </c>
      <c r="D20" s="28" t="s">
        <v>16</v>
      </c>
      <c r="E20" s="28" t="s">
        <v>16</v>
      </c>
      <c r="F20" s="28" t="s">
        <v>16</v>
      </c>
      <c r="J20" s="26"/>
      <c r="K20" s="28" t="s">
        <v>16</v>
      </c>
      <c r="L20" s="28" t="s">
        <v>16</v>
      </c>
      <c r="M20" s="28" t="s">
        <v>16</v>
      </c>
      <c r="N20" s="28" t="s">
        <v>16</v>
      </c>
      <c r="O20" s="26"/>
      <c r="P20" s="26"/>
    </row>
    <row r="21" spans="1:16" ht="22.5" customHeight="1">
      <c r="C21" s="29">
        <f>F29</f>
        <v>55000.000000000007</v>
      </c>
      <c r="D21" s="8">
        <f>$C21+$C21*D$18</f>
        <v>49500.000000000007</v>
      </c>
      <c r="E21" s="8">
        <f>$C21+$C21*E$18</f>
        <v>46750.000000000007</v>
      </c>
      <c r="F21" s="7">
        <f>$C21+$C21*F$18</f>
        <v>44000.000000000007</v>
      </c>
      <c r="K21" s="29">
        <f>F38</f>
        <v>237600</v>
      </c>
      <c r="L21" s="8">
        <f>$K21+$K21*D$18</f>
        <v>213840</v>
      </c>
      <c r="M21" s="8">
        <f>$K21+$K21*E$18</f>
        <v>201960</v>
      </c>
      <c r="N21" s="7">
        <f>$K21+$K21*F$18</f>
        <v>190080</v>
      </c>
    </row>
    <row r="22" spans="1:16" ht="22.5" customHeight="1">
      <c r="C22" s="30" t="s">
        <v>18</v>
      </c>
      <c r="D22" s="6">
        <f>$C21*D$18</f>
        <v>-5500.0000000000009</v>
      </c>
      <c r="E22" s="6">
        <f>$C21*E$18</f>
        <v>-8250</v>
      </c>
      <c r="F22" s="6">
        <f>C$21*F$18</f>
        <v>-11000.000000000002</v>
      </c>
      <c r="K22" s="30" t="s">
        <v>18</v>
      </c>
      <c r="L22" s="6">
        <f>K21*$D$18</f>
        <v>-23760</v>
      </c>
      <c r="M22" s="6">
        <f>K21*$E$18</f>
        <v>-35640</v>
      </c>
      <c r="N22" s="6">
        <f>K21*$F$18</f>
        <v>-47520</v>
      </c>
    </row>
    <row r="23" spans="1:16" ht="22.5" customHeight="1">
      <c r="C23" s="31"/>
      <c r="D23" s="5"/>
      <c r="E23" s="2" t="s">
        <v>19</v>
      </c>
      <c r="F23" s="2">
        <f>SUM(C21:F21)</f>
        <v>195250.00000000003</v>
      </c>
      <c r="K23" s="31"/>
      <c r="L23" s="5"/>
      <c r="M23" s="2" t="s">
        <v>19</v>
      </c>
      <c r="N23" s="2">
        <f>SUM(K21:N21)</f>
        <v>843480</v>
      </c>
    </row>
    <row r="24" spans="1:16" ht="22.5" customHeight="1">
      <c r="C24" s="32"/>
      <c r="D24" s="4"/>
      <c r="E24" s="3" t="s">
        <v>20</v>
      </c>
      <c r="F24" s="2">
        <f>SUM(C22:F22)</f>
        <v>-24750</v>
      </c>
      <c r="K24" s="32"/>
      <c r="L24" s="4"/>
      <c r="M24" s="3" t="s">
        <v>20</v>
      </c>
      <c r="N24" s="2">
        <f>SUM(K22:N22)</f>
        <v>-106920</v>
      </c>
    </row>
    <row r="25" spans="1:16" ht="24" customHeight="1">
      <c r="B25" s="11" t="s">
        <v>21</v>
      </c>
    </row>
    <row r="26" spans="1:16" ht="24" customHeight="1">
      <c r="A26" s="16" t="s">
        <v>22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6" ht="24" customHeight="1" thickBot="1">
      <c r="B27" s="11" t="s">
        <v>23</v>
      </c>
      <c r="F27" s="12" t="s">
        <v>24</v>
      </c>
      <c r="J27" s="11" t="s">
        <v>25</v>
      </c>
    </row>
    <row r="28" spans="1:16" s="1" customFormat="1" ht="27" customHeight="1" thickBot="1">
      <c r="B28" s="33" t="s">
        <v>26</v>
      </c>
      <c r="C28" s="34" t="s">
        <v>27</v>
      </c>
      <c r="D28" s="35" t="s">
        <v>28</v>
      </c>
      <c r="E28" s="35" t="s">
        <v>29</v>
      </c>
      <c r="F28" s="35" t="s">
        <v>30</v>
      </c>
      <c r="G28" s="36" t="s">
        <v>31</v>
      </c>
      <c r="J28" s="33" t="s">
        <v>26</v>
      </c>
      <c r="K28" s="34" t="s">
        <v>27</v>
      </c>
      <c r="L28" s="35" t="s">
        <v>28</v>
      </c>
      <c r="M28" s="35" t="s">
        <v>29</v>
      </c>
      <c r="N28" s="35" t="s">
        <v>30</v>
      </c>
      <c r="O28" s="36" t="s">
        <v>31</v>
      </c>
    </row>
    <row r="29" spans="1:16" s="1" customFormat="1" ht="30" customHeight="1" thickBot="1">
      <c r="B29" s="58"/>
      <c r="C29" s="38" t="s">
        <v>32</v>
      </c>
      <c r="D29" s="39">
        <v>76</v>
      </c>
      <c r="E29" s="39">
        <v>40</v>
      </c>
      <c r="F29" s="40">
        <v>55000.000000000007</v>
      </c>
      <c r="G29" s="41"/>
      <c r="J29" s="37"/>
      <c r="K29" s="38"/>
      <c r="L29" s="39"/>
      <c r="M29" s="39"/>
      <c r="N29" s="40"/>
      <c r="O29" s="41"/>
    </row>
    <row r="30" spans="1:16" s="1" customFormat="1" ht="30" customHeight="1">
      <c r="B30" s="91"/>
      <c r="C30" s="43" t="s">
        <v>57</v>
      </c>
      <c r="D30" s="44">
        <f t="shared" ref="D30:E38" si="0">L30</f>
        <v>32</v>
      </c>
      <c r="E30" s="44">
        <f t="shared" si="0"/>
        <v>79</v>
      </c>
      <c r="F30" s="45">
        <f t="shared" ref="F30:F38" si="1">N30*1.2</f>
        <v>33000</v>
      </c>
      <c r="G30" s="46"/>
      <c r="J30" s="42"/>
      <c r="K30" s="43" t="s">
        <v>58</v>
      </c>
      <c r="L30" s="44">
        <v>32</v>
      </c>
      <c r="M30" s="44">
        <v>79</v>
      </c>
      <c r="N30" s="45">
        <f>$N$32/3*1.25</f>
        <v>27500</v>
      </c>
      <c r="O30" s="46"/>
    </row>
    <row r="31" spans="1:16" s="1" customFormat="1" ht="30" customHeight="1">
      <c r="B31" s="80"/>
      <c r="C31" s="48" t="s">
        <v>59</v>
      </c>
      <c r="D31" s="49">
        <f t="shared" si="0"/>
        <v>32</v>
      </c>
      <c r="E31" s="49">
        <f t="shared" si="0"/>
        <v>119</v>
      </c>
      <c r="F31" s="50">
        <f t="shared" si="1"/>
        <v>39600</v>
      </c>
      <c r="G31" s="51"/>
      <c r="J31" s="47"/>
      <c r="K31" s="48" t="s">
        <v>60</v>
      </c>
      <c r="L31" s="49">
        <f>L30</f>
        <v>32</v>
      </c>
      <c r="M31" s="49">
        <v>119</v>
      </c>
      <c r="N31" s="50">
        <f>N32/2</f>
        <v>33000</v>
      </c>
      <c r="O31" s="51"/>
    </row>
    <row r="32" spans="1:16" s="1" customFormat="1" ht="30" customHeight="1" thickBot="1">
      <c r="B32" s="92"/>
      <c r="C32" s="53" t="s">
        <v>61</v>
      </c>
      <c r="D32" s="54">
        <f t="shared" si="0"/>
        <v>32</v>
      </c>
      <c r="E32" s="54">
        <f t="shared" si="0"/>
        <v>242</v>
      </c>
      <c r="F32" s="55">
        <f t="shared" si="1"/>
        <v>79200</v>
      </c>
      <c r="G32" s="56"/>
      <c r="J32" s="52"/>
      <c r="K32" s="53" t="s">
        <v>62</v>
      </c>
      <c r="L32" s="54">
        <f>L30</f>
        <v>32</v>
      </c>
      <c r="M32" s="54">
        <v>242</v>
      </c>
      <c r="N32" s="113">
        <v>66000</v>
      </c>
      <c r="O32" s="56"/>
    </row>
    <row r="33" spans="1:15" s="1" customFormat="1" ht="30" customHeight="1">
      <c r="B33" s="91"/>
      <c r="C33" s="43" t="s">
        <v>33</v>
      </c>
      <c r="D33" s="44">
        <f t="shared" si="0"/>
        <v>66</v>
      </c>
      <c r="E33" s="44">
        <f t="shared" si="0"/>
        <v>79</v>
      </c>
      <c r="F33" s="45">
        <f t="shared" si="1"/>
        <v>66000</v>
      </c>
      <c r="G33" s="46"/>
      <c r="J33" s="42"/>
      <c r="K33" s="43" t="s">
        <v>33</v>
      </c>
      <c r="L33" s="44">
        <v>66</v>
      </c>
      <c r="M33" s="44">
        <f>$M$30</f>
        <v>79</v>
      </c>
      <c r="N33" s="45">
        <f>N30*2</f>
        <v>55000</v>
      </c>
      <c r="O33" s="46"/>
    </row>
    <row r="34" spans="1:15" s="1" customFormat="1" ht="30" customHeight="1">
      <c r="B34" s="80"/>
      <c r="C34" s="48" t="s">
        <v>34</v>
      </c>
      <c r="D34" s="49">
        <f t="shared" si="0"/>
        <v>66</v>
      </c>
      <c r="E34" s="49">
        <f t="shared" si="0"/>
        <v>119</v>
      </c>
      <c r="F34" s="50">
        <f t="shared" si="1"/>
        <v>79200</v>
      </c>
      <c r="G34" s="51"/>
      <c r="J34" s="47"/>
      <c r="K34" s="48" t="s">
        <v>34</v>
      </c>
      <c r="L34" s="49">
        <f>L33</f>
        <v>66</v>
      </c>
      <c r="M34" s="49">
        <f>$M$31</f>
        <v>119</v>
      </c>
      <c r="N34" s="50">
        <f t="shared" ref="N34:N35" si="2">N31*2</f>
        <v>66000</v>
      </c>
      <c r="O34" s="51"/>
    </row>
    <row r="35" spans="1:15" s="1" customFormat="1" ht="30" customHeight="1" thickBot="1">
      <c r="B35" s="92"/>
      <c r="C35" s="53" t="s">
        <v>35</v>
      </c>
      <c r="D35" s="54">
        <f t="shared" si="0"/>
        <v>66</v>
      </c>
      <c r="E35" s="54">
        <f t="shared" si="0"/>
        <v>242</v>
      </c>
      <c r="F35" s="55">
        <f t="shared" si="1"/>
        <v>158400</v>
      </c>
      <c r="G35" s="56"/>
      <c r="J35" s="52"/>
      <c r="K35" s="53" t="s">
        <v>35</v>
      </c>
      <c r="L35" s="54">
        <f>L33</f>
        <v>66</v>
      </c>
      <c r="M35" s="54">
        <f>$M$32</f>
        <v>242</v>
      </c>
      <c r="N35" s="55">
        <f t="shared" si="2"/>
        <v>132000</v>
      </c>
      <c r="O35" s="56"/>
    </row>
    <row r="36" spans="1:15" s="1" customFormat="1" ht="30" customHeight="1">
      <c r="B36" s="91"/>
      <c r="C36" s="43" t="s">
        <v>36</v>
      </c>
      <c r="D36" s="44">
        <f t="shared" si="0"/>
        <v>100</v>
      </c>
      <c r="E36" s="44">
        <f t="shared" si="0"/>
        <v>79</v>
      </c>
      <c r="F36" s="45">
        <f t="shared" si="1"/>
        <v>99000</v>
      </c>
      <c r="G36" s="46"/>
      <c r="J36" s="42"/>
      <c r="K36" s="43" t="s">
        <v>36</v>
      </c>
      <c r="L36" s="44">
        <v>100</v>
      </c>
      <c r="M36" s="44">
        <f>$M$30</f>
        <v>79</v>
      </c>
      <c r="N36" s="45">
        <f>N30*3</f>
        <v>82500</v>
      </c>
      <c r="O36" s="46"/>
    </row>
    <row r="37" spans="1:15" s="1" customFormat="1" ht="30" customHeight="1">
      <c r="B37" s="80"/>
      <c r="C37" s="48" t="s">
        <v>37</v>
      </c>
      <c r="D37" s="49">
        <f t="shared" si="0"/>
        <v>100</v>
      </c>
      <c r="E37" s="49">
        <f t="shared" si="0"/>
        <v>119</v>
      </c>
      <c r="F37" s="50">
        <f t="shared" si="1"/>
        <v>118800</v>
      </c>
      <c r="G37" s="51"/>
      <c r="J37" s="47"/>
      <c r="K37" s="48" t="s">
        <v>37</v>
      </c>
      <c r="L37" s="49">
        <f>L36</f>
        <v>100</v>
      </c>
      <c r="M37" s="49">
        <f>$M$31</f>
        <v>119</v>
      </c>
      <c r="N37" s="50">
        <f t="shared" ref="N37" si="3">N31*3</f>
        <v>99000</v>
      </c>
      <c r="O37" s="51"/>
    </row>
    <row r="38" spans="1:15" s="1" customFormat="1" ht="30" customHeight="1" thickBot="1">
      <c r="B38" s="92"/>
      <c r="C38" s="53" t="s">
        <v>38</v>
      </c>
      <c r="D38" s="54">
        <f t="shared" si="0"/>
        <v>100</v>
      </c>
      <c r="E38" s="54">
        <f t="shared" si="0"/>
        <v>242</v>
      </c>
      <c r="F38" s="55">
        <f t="shared" si="1"/>
        <v>237600</v>
      </c>
      <c r="G38" s="56"/>
      <c r="J38" s="52"/>
      <c r="K38" s="53" t="s">
        <v>38</v>
      </c>
      <c r="L38" s="54">
        <f>L36</f>
        <v>100</v>
      </c>
      <c r="M38" s="54">
        <f>$M$32</f>
        <v>242</v>
      </c>
      <c r="N38" s="55">
        <f>N32*3</f>
        <v>198000</v>
      </c>
      <c r="O38" s="56"/>
    </row>
    <row r="39" spans="1:15" s="1" customFormat="1" ht="30" customHeight="1" thickBot="1">
      <c r="B39" s="92"/>
      <c r="C39" s="53" t="s">
        <v>39</v>
      </c>
      <c r="D39" s="54"/>
      <c r="E39" s="54"/>
      <c r="F39" s="55"/>
      <c r="G39" s="56"/>
      <c r="J39" s="52"/>
      <c r="K39" s="53" t="s">
        <v>39</v>
      </c>
      <c r="L39" s="54"/>
      <c r="M39" s="54"/>
      <c r="N39" s="55"/>
      <c r="O39" s="56"/>
    </row>
    <row r="40" spans="1:15" s="1" customFormat="1" ht="24" customHeight="1"/>
    <row r="41" spans="1:15" s="1" customFormat="1" ht="24" customHeight="1" thickBot="1">
      <c r="A41" s="57" t="s">
        <v>40</v>
      </c>
      <c r="B41" s="57"/>
      <c r="C41" s="57"/>
      <c r="D41" s="57"/>
      <c r="E41" s="57"/>
      <c r="F41" s="57"/>
      <c r="I41" s="57" t="s">
        <v>41</v>
      </c>
      <c r="J41" s="57"/>
      <c r="K41" s="57"/>
      <c r="L41" s="57"/>
      <c r="M41" s="57"/>
      <c r="N41" s="57"/>
      <c r="O41" s="57"/>
    </row>
    <row r="42" spans="1:15" s="1" customFormat="1" ht="27" customHeight="1" thickBot="1">
      <c r="B42" s="33" t="s">
        <v>26</v>
      </c>
      <c r="C42" s="34" t="s">
        <v>27</v>
      </c>
      <c r="D42" s="35" t="s">
        <v>28</v>
      </c>
      <c r="E42" s="35" t="s">
        <v>29</v>
      </c>
      <c r="F42" s="101" t="s">
        <v>30</v>
      </c>
      <c r="G42" s="36" t="s">
        <v>66</v>
      </c>
      <c r="J42" s="33" t="s">
        <v>26</v>
      </c>
      <c r="K42" s="34" t="s">
        <v>27</v>
      </c>
      <c r="L42" s="35" t="s">
        <v>28</v>
      </c>
      <c r="M42" s="35" t="s">
        <v>29</v>
      </c>
      <c r="N42" s="101" t="s">
        <v>30</v>
      </c>
      <c r="O42" s="102" t="s">
        <v>31</v>
      </c>
    </row>
    <row r="43" spans="1:15" s="1" customFormat="1" ht="30" customHeight="1">
      <c r="B43" s="93"/>
      <c r="C43" s="59"/>
      <c r="D43" s="60"/>
      <c r="E43" s="60"/>
      <c r="F43" s="103">
        <v>24200</v>
      </c>
      <c r="G43" s="104"/>
      <c r="J43" s="61"/>
      <c r="K43" s="112" t="s">
        <v>72</v>
      </c>
      <c r="L43" s="62">
        <v>85.7</v>
      </c>
      <c r="M43" s="62">
        <v>38.700000000000003</v>
      </c>
      <c r="N43" s="63">
        <v>16500</v>
      </c>
      <c r="O43" s="110"/>
    </row>
    <row r="44" spans="1:15" s="1" customFormat="1" ht="30" customHeight="1">
      <c r="B44" s="94"/>
      <c r="C44" s="65" t="s">
        <v>43</v>
      </c>
      <c r="D44" s="66">
        <v>66</v>
      </c>
      <c r="E44" s="66">
        <v>79</v>
      </c>
      <c r="F44" s="105">
        <v>48400</v>
      </c>
      <c r="G44" s="106"/>
      <c r="J44" s="75"/>
      <c r="K44" s="76" t="s">
        <v>42</v>
      </c>
      <c r="L44" s="77">
        <v>100</v>
      </c>
      <c r="M44" s="111">
        <v>78.5</v>
      </c>
      <c r="N44" s="78">
        <v>35200</v>
      </c>
      <c r="O44" s="79"/>
    </row>
    <row r="45" spans="1:15" s="1" customFormat="1" ht="30" customHeight="1">
      <c r="B45" s="95"/>
      <c r="C45" s="73"/>
      <c r="D45" s="74"/>
      <c r="E45" s="74"/>
      <c r="F45" s="107">
        <v>12100</v>
      </c>
      <c r="G45" s="108"/>
      <c r="J45" s="67"/>
      <c r="K45" s="68" t="s">
        <v>44</v>
      </c>
      <c r="L45" s="69">
        <v>100</v>
      </c>
      <c r="M45" s="70">
        <v>37.5</v>
      </c>
      <c r="N45" s="71">
        <v>17600</v>
      </c>
      <c r="O45" s="72"/>
    </row>
    <row r="46" spans="1:15" s="1" customFormat="1" ht="30" customHeight="1" thickBot="1">
      <c r="B46" s="96"/>
      <c r="C46" s="59" t="s">
        <v>46</v>
      </c>
      <c r="D46" s="60">
        <v>66</v>
      </c>
      <c r="E46" s="60">
        <v>38</v>
      </c>
      <c r="F46" s="105">
        <v>24200.000000000004</v>
      </c>
      <c r="G46" s="109"/>
      <c r="J46" s="75"/>
      <c r="K46" s="76" t="s">
        <v>45</v>
      </c>
      <c r="L46" s="77">
        <v>32</v>
      </c>
      <c r="M46" s="77">
        <v>59</v>
      </c>
      <c r="N46" s="78">
        <v>22000</v>
      </c>
      <c r="O46" s="79"/>
    </row>
    <row r="47" spans="1:15" s="1" customFormat="1" ht="30" customHeight="1">
      <c r="B47" s="97"/>
      <c r="C47" s="116" t="s">
        <v>48</v>
      </c>
      <c r="D47" s="117"/>
      <c r="E47" s="118"/>
      <c r="F47" s="82">
        <v>5500</v>
      </c>
      <c r="G47" s="11"/>
      <c r="J47" s="80"/>
      <c r="K47" s="48" t="s">
        <v>47</v>
      </c>
      <c r="L47" s="49">
        <v>66</v>
      </c>
      <c r="M47" s="49">
        <v>38</v>
      </c>
      <c r="N47" s="81">
        <v>25300</v>
      </c>
      <c r="O47" s="64"/>
    </row>
    <row r="48" spans="1:15" s="1" customFormat="1" ht="30" customHeight="1">
      <c r="B48" s="98"/>
      <c r="C48" s="119" t="s">
        <v>50</v>
      </c>
      <c r="D48" s="120"/>
      <c r="E48" s="121"/>
      <c r="F48" s="84">
        <v>33000</v>
      </c>
      <c r="G48" s="11"/>
      <c r="J48" s="75"/>
      <c r="K48" s="83" t="s">
        <v>63</v>
      </c>
      <c r="L48" s="77">
        <v>15</v>
      </c>
      <c r="M48" s="77">
        <v>59</v>
      </c>
      <c r="N48" s="78">
        <v>11000</v>
      </c>
      <c r="O48" s="79"/>
    </row>
    <row r="49" spans="2:15" s="1" customFormat="1" ht="30" customHeight="1" thickBot="1">
      <c r="B49" s="99"/>
      <c r="C49" s="122" t="s">
        <v>53</v>
      </c>
      <c r="D49" s="123"/>
      <c r="E49" s="124"/>
      <c r="F49" s="86">
        <v>165000</v>
      </c>
      <c r="G49" s="11"/>
      <c r="J49" s="67"/>
      <c r="K49" s="85" t="s">
        <v>49</v>
      </c>
      <c r="L49" s="69">
        <v>49</v>
      </c>
      <c r="M49" s="70">
        <v>28.5</v>
      </c>
      <c r="N49" s="71">
        <v>11000</v>
      </c>
      <c r="O49" s="72"/>
    </row>
    <row r="50" spans="2:15" ht="26.25" thickBot="1">
      <c r="B50" s="127"/>
      <c r="C50" s="127"/>
      <c r="D50" s="127"/>
      <c r="E50" s="127"/>
      <c r="F50" s="127"/>
      <c r="J50" s="100"/>
      <c r="K50" s="87" t="s">
        <v>51</v>
      </c>
      <c r="L50" s="125" t="s">
        <v>52</v>
      </c>
      <c r="M50" s="126"/>
      <c r="N50" s="88"/>
      <c r="O50" s="89"/>
    </row>
    <row r="51" spans="2:15">
      <c r="B51" s="90" t="s">
        <v>56</v>
      </c>
      <c r="J51" s="114" t="s">
        <v>54</v>
      </c>
      <c r="K51" s="115"/>
      <c r="L51" s="115"/>
      <c r="M51" s="115"/>
      <c r="N51" s="115"/>
      <c r="O51" s="115"/>
    </row>
    <row r="52" spans="2:15">
      <c r="B52" s="11" t="s">
        <v>68</v>
      </c>
      <c r="J52" s="115"/>
      <c r="K52" s="115"/>
      <c r="L52" s="115"/>
      <c r="M52" s="115"/>
      <c r="N52" s="115"/>
      <c r="O52" s="115"/>
    </row>
    <row r="53" spans="2:15">
      <c r="B53" s="11" t="s">
        <v>64</v>
      </c>
    </row>
    <row r="54" spans="2:15">
      <c r="B54" s="11" t="s">
        <v>69</v>
      </c>
    </row>
    <row r="55" spans="2:15">
      <c r="B55" s="11" t="s">
        <v>55</v>
      </c>
    </row>
  </sheetData>
  <mergeCells count="6">
    <mergeCell ref="J51:O52"/>
    <mergeCell ref="C47:E47"/>
    <mergeCell ref="C48:E48"/>
    <mergeCell ref="C49:E49"/>
    <mergeCell ref="L50:M50"/>
    <mergeCell ref="B50:F50"/>
  </mergeCells>
  <phoneticPr fontId="3"/>
  <pageMargins left="0.78740157480314965" right="0" top="0.78740157480314965" bottom="0" header="0.39370078740157483" footer="0"/>
  <pageSetup paperSize="9" scale="52" orientation="portrait" r:id="rId1"/>
  <headerFooter>
    <oddFooter>&amp;L&amp;9&amp;F&amp;R&amp;9印刷：&amp;D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8BDDD-3F8F-4B31-833F-64ECAB2FAF36}">
  <dimension ref="A1"/>
  <sheetViews>
    <sheetView workbookViewId="0"/>
  </sheetViews>
  <sheetFormatPr defaultRowHeight="18.7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 (税込み) 11段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PC110</dc:creator>
  <cp:lastModifiedBy>PC110</cp:lastModifiedBy>
  <cp:lastPrinted>2024-04-24T01:34:41Z</cp:lastPrinted>
  <dcterms:created xsi:type="dcterms:W3CDTF">2023-12-01T01:50:18Z</dcterms:created>
  <dcterms:modified xsi:type="dcterms:W3CDTF">2024-04-24T02:08:51Z</dcterms:modified>
</cp:coreProperties>
</file>